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2A90C941-D2F9-40FD-9715-8D1596819CBF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. ΚΑΤΑΤΑΞΗ ΜΕ ΓΕΝ. ΕΜΠΕΙΡΙΑ" sheetId="4" r:id="rId1"/>
    <sheet name="ΓΕΝ. ΚΑΤΑΤΑΞΗ Χ. ΓΕΝ. ΕΜΠΕΙΡΙΑ" sheetId="5" r:id="rId2"/>
    <sheet name="ΠΡΟΣΛΗΠΤΕΟΙ" sheetId="6" r:id="rId3"/>
    <sheet name="Φύλλο1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6" l="1"/>
  <c r="Q5" i="6"/>
  <c r="S5" i="6"/>
  <c r="U5" i="6"/>
  <c r="W5" i="6"/>
  <c r="AA5" i="6"/>
  <c r="AC5" i="6"/>
  <c r="AG5" i="6"/>
  <c r="AI5" i="6"/>
  <c r="Y5" i="6"/>
  <c r="AE5" i="6"/>
  <c r="AJ5" i="6"/>
  <c r="M5" i="6"/>
  <c r="H4" i="5"/>
  <c r="Q4" i="5"/>
  <c r="S4" i="5"/>
  <c r="U4" i="5"/>
  <c r="W4" i="5"/>
  <c r="AA4" i="5"/>
  <c r="AC4" i="5"/>
  <c r="AG4" i="5"/>
  <c r="AI4" i="5"/>
  <c r="Y4" i="5"/>
  <c r="AE4" i="5"/>
  <c r="AJ4" i="5"/>
  <c r="M4" i="5"/>
  <c r="AE4" i="4"/>
  <c r="AG4" i="4"/>
  <c r="AI4" i="4"/>
  <c r="Y4" i="4"/>
  <c r="AA4" i="4"/>
  <c r="M4" i="4"/>
  <c r="AC4" i="4"/>
  <c r="S4" i="4"/>
  <c r="U4" i="4"/>
  <c r="W4" i="4"/>
  <c r="Q4" i="4"/>
  <c r="H4" i="4"/>
  <c r="AJ4" i="4"/>
</calcChain>
</file>

<file path=xl/sharedStrings.xml><?xml version="1.0" encoding="utf-8"?>
<sst xmlns="http://schemas.openxmlformats.org/spreadsheetml/2006/main" count="168" uniqueCount="42">
  <si>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</si>
  <si>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</si>
  <si>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</si>
  <si>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</si>
  <si>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</si>
  <si>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</si>
  <si>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</si>
  <si>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</si>
  <si>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</si>
  <si>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</si>
  <si>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</si>
  <si>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</si>
  <si>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Ή ΤΕΚΝΟ ΠΟΛΥΤΕΚΝΩΝ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</si>
  <si>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</si>
  <si>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</si>
  <si>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</si>
  <si>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ΤΙΤΛΟΣ ΣΠΟΥΔΩΝ (κωδ. 001)</t>
  </si>
  <si>
    <t>ΑΔΕΙΑ ΑΣΚΗΣΗΣ ΙΑΤΡΙΚΟΥ ΕΠΑΓΓΕΛΜΑΤΟΣ (κωδ. 101)</t>
  </si>
  <si>
    <t>ΑΔΕΙΑ ΕΙΔΙΚΟΤΗΤΑΣ (κωδ. 109)</t>
  </si>
  <si>
    <t>ΥΠΗΡΕΣΙΑ ΥΠΑΙΘΡΟΥ (κωδ. 122)</t>
  </si>
  <si>
    <t>ΒΕΒΑΙΩΣΗ ΙΑΤΡΙΚΟΥ ΣΥΛΛΟΓΟΥ (κωδ. 123)</t>
  </si>
  <si>
    <t>ΔΙΔΑΚΤΟΡΙΚΟΣ ΤΙΤΛΟΣ ΣΕ ΑΛΛΟ ΓΝΩΣΤΙΚΟ ΑΝΤΙΚΕΙΜΕΝΟ (κωδ. 205)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</si>
  <si>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</si>
  <si>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</si>
  <si>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</si>
  <si>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</si>
  <si>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ΣΤΟ ΑΝΤΙΚΕΙΜΕΝΟ (έως και 84 μήνες) (κωδ. 212)</t>
  </si>
  <si>
    <t xml:space="preserve">ΕΜΠΕΙΡΙΑ ΣΕ Β/ΘΜΙΟ Ή Γ/ΘΜΙΟ ΝΟΣΗΛΕΥΤΙΚΟ ΙΔΡΥΜΑ (έως και 24 μήνες) (κωδ. 211) </t>
  </si>
  <si>
    <t>ΠΡΟΣΘΕΤΑ - ΜΟΡΙΟΔΟΤΟΥΜΕΝΑ ΠΡΟΣΟΝΤΑ</t>
  </si>
  <si>
    <t>ΑΡΙΘΜΟΣ ΠΡΩΤΟΚΟΛΛΟΥ ΑΙΤΗΣΗΣ</t>
  </si>
  <si>
    <t>1092/28-09-2018</t>
  </si>
  <si>
    <t>ΜΠΑΝΟΣ</t>
  </si>
  <si>
    <t>ΔΗΜΗΤΡΗΣ</t>
  </si>
  <si>
    <t>ΠΑΡΑΤΗΡΗΣΕΙΣ</t>
  </si>
  <si>
    <t>4 ΤΕΛΕΥΤΑΙΑ ΨΗΦΙΑ ΑΔΤ</t>
  </si>
  <si>
    <t>Προσληπτέος λόγω εντοπιότητας και μοναδικής υποψηφιότητας Έχει προσκομίσει αίτηση για το ΔΟΑΤΑΠ (αρ.πρωτ. 21402/24-09-2018)</t>
  </si>
  <si>
    <t>Α) Μία θέση Με Γενική Εμπειρία</t>
  </si>
  <si>
    <t>*Παρατήρηση: Δεν βρέθηκε άλλος υποψήφιος για την ειδικότητα, συνεπώς παραμένου κενές οι υπόλοιπες 2 θέσεις που προβλέπονταν στην προκήρυξη.</t>
  </si>
  <si>
    <t>ΠΕ9 - ΓΕΝΙΚΟΙ ΧΕΙΡΟΥΡΓΟΙ
ΠΡΟΣΩΡΙΝΟΣ ΠΙΝΑΚΑΣ ΓΕΝΙΚΗΣ ΚΑΤΑΤΑΞΗΣ (ΜΕ ΓΕΝΙΚΗ ΕΜΠΕΙΡΙΑ)</t>
  </si>
  <si>
    <t>ΠΕ9 - ΓΕΝΙΚΟΙ ΧΕΙΡΟΥΡΓΟΙ
ΠΡΟΣΩΡΙΝΟΣ ΠΙΝΑΚΑΣ ΓΕΝΙΚΗΣ ΚΑΤΑΤΑΞΗΣ (ΧΩΡΙΣ ΓΕΝΙΚΗ ΕΜΠΕΙΡΙΑ)</t>
  </si>
  <si>
    <t>*Για τη θέση Πολυτέκνων ή Τέκνων Πολυτέκνων Με Γενική Εμπειρία δεν κατετέθη υποψηφιότητα</t>
  </si>
  <si>
    <t>ΠΕ9 - ΓΕΝΙΚΟΙ ΧΕΙΡΟΥΡΓΟΙ
ΠΡΟΣΩΡΙΝΟΣ ΠΙΝΑΚΑΣ ΠΡΟΣΛΗΠΤΕΩΝ (ΜΙΑ ΘΕΣΗ ΜΕ ΓΕΝΙΚΗ ΕΜΠΕΙΡΙΑ, ΜΙΑ ΘΕΣΗ ΧΩΡΙΣ ΓΕΝΙΚΗ ΕΜΠΕΙΡΙΑ, ΜΙΑ ΘΕΣΗ ΠΟΛΥΤΕΚΝΩΝ ή ΤΕΚΝΩΝ ΠΟΛΥΤΕΚΝΩΝ ΜΕ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</si>
</sst>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"/>
  <sheetViews>
    <sheetView workbookViewId="0">
      <pane xSplit="5" topLeftCell="F1" activePane="topRight" state="frozen"/>
      <selection pane="topRight" sqref="A1:E1"/>
    </sheetView>
  </sheetViews>
  <sheetFormatPr defaultColWidth="9.109375" defaultRowHeight="14.4" x14ac:dyDescent="0.3"/>
  <cols>
    <col min="1" max="1" width="4.44140625" style="5" customWidth="1"/>
    <col min="2" max="3" width="17.109375" style="5" customWidth="1"/>
    <col min="4" max="4" width="25.109375" style="5" customWidth="1"/>
    <col min="5" max="5" width="25.33203125" style="5" customWidth="1"/>
    <col min="6" max="7" width="9.6640625" style="5" customWidth="1"/>
    <col min="8" max="8" width="7.33203125" style="5" customWidth="1"/>
    <col min="9" max="9" width="15" style="5" customWidth="1"/>
    <col min="10" max="10" width="12.6640625" style="5" customWidth="1"/>
    <col min="11" max="11" width="9.88671875" style="5" customWidth="1"/>
    <col min="12" max="12" width="10.88671875" style="5" customWidth="1"/>
    <col min="13" max="13" width="15" style="5" customWidth="1"/>
    <col min="14" max="15" width="14" style="5" customWidth="1"/>
    <col min="16" max="16" width="16.33203125" style="5" customWidth="1"/>
    <col min="17" max="17" width="7.33203125" style="5" customWidth="1"/>
    <col min="18" max="18" width="16.109375" style="5" customWidth="1"/>
    <col min="19" max="19" width="7.33203125" style="5" customWidth="1"/>
    <col min="20" max="20" width="13.88671875" style="5" customWidth="1"/>
    <col min="21" max="21" width="7.33203125" style="5" customWidth="1"/>
    <col min="22" max="22" width="15.33203125" style="5" customWidth="1"/>
    <col min="23" max="23" width="7.33203125" style="5" customWidth="1"/>
    <col min="24" max="24" width="11" style="5" customWidth="1"/>
    <col min="25" max="25" width="7.33203125" style="5" customWidth="1"/>
    <col min="26" max="26" width="11.44140625" style="5" customWidth="1"/>
    <col min="27" max="27" width="7.33203125" style="5" customWidth="1"/>
    <col min="28" max="28" width="11.44140625" style="5" customWidth="1"/>
    <col min="29" max="29" width="7.33203125" style="5" customWidth="1"/>
    <col min="30" max="30" width="14.44140625" style="5" customWidth="1"/>
    <col min="31" max="31" width="7.33203125" style="5" customWidth="1"/>
    <col min="32" max="32" width="18.109375" style="5" customWidth="1"/>
    <col min="33" max="33" width="7.109375" style="5" customWidth="1"/>
    <col min="34" max="34" width="17.109375" style="5" customWidth="1"/>
    <col min="35" max="35" width="7.88671875" style="5" customWidth="1"/>
    <col min="36" max="36" width="9.5546875" style="5" customWidth="1"/>
    <col min="37" max="37" width="32" style="5" customWidth="1"/>
    <col min="38" max="45" width="9.109375" style="5"/>
    <col min="46" max="47" width="9.109375" style="5" hidden="1" customWidth="1"/>
    <col min="48" max="16384" width="9.109375" style="5"/>
  </cols>
  <sheetData>
    <row r="1" spans="1:47" ht="115.8" customHeight="1" x14ac:dyDescent="0.3">
      <c r="A1" s="30" t="s">
        <v>38</v>
      </c>
      <c r="B1" s="31"/>
      <c r="C1" s="31"/>
      <c r="D1" s="31"/>
      <c r="E1" s="31"/>
      <c r="F1" s="4"/>
      <c r="G1" s="4"/>
      <c r="H1" s="4"/>
      <c r="I1" s="4"/>
      <c r="J1" s="4"/>
      <c r="K1" s="1"/>
      <c r="L1" s="1"/>
      <c r="M1" s="7"/>
      <c r="N1" s="7"/>
      <c r="O1" s="7"/>
      <c r="P1" s="4"/>
      <c r="Q1" s="4"/>
      <c r="R1" s="4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4"/>
    </row>
    <row r="2" spans="1:47" s="11" customFormat="1" ht="15.6" x14ac:dyDescent="0.3">
      <c r="A2" s="23" t="s">
        <v>5</v>
      </c>
      <c r="B2" s="24"/>
      <c r="C2" s="24"/>
      <c r="D2" s="24"/>
      <c r="E2" s="24"/>
      <c r="F2" s="21" t="s">
        <v>0</v>
      </c>
      <c r="G2" s="21"/>
      <c r="H2" s="21"/>
      <c r="I2" s="21"/>
      <c r="J2" s="21"/>
      <c r="K2" s="22"/>
      <c r="L2" s="22"/>
      <c r="M2" s="10"/>
      <c r="N2" s="10"/>
      <c r="O2" s="10"/>
      <c r="P2" s="24" t="s">
        <v>28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7"/>
      <c r="AJ2" s="25" t="s">
        <v>8</v>
      </c>
    </row>
    <row r="3" spans="1:47" ht="94.5" customHeight="1" x14ac:dyDescent="0.3">
      <c r="A3" s="1" t="s">
        <v>1</v>
      </c>
      <c r="B3" s="1" t="s">
        <v>29</v>
      </c>
      <c r="C3" s="6" t="s">
        <v>34</v>
      </c>
      <c r="D3" s="6" t="s">
        <v>6</v>
      </c>
      <c r="E3" s="6" t="s">
        <v>7</v>
      </c>
      <c r="F3" s="4" t="s">
        <v>16</v>
      </c>
      <c r="G3" s="4" t="s">
        <v>9</v>
      </c>
      <c r="H3" s="4" t="s">
        <v>3</v>
      </c>
      <c r="I3" s="4" t="s">
        <v>17</v>
      </c>
      <c r="J3" s="4" t="s">
        <v>18</v>
      </c>
      <c r="K3" s="1" t="s">
        <v>19</v>
      </c>
      <c r="L3" s="1" t="s">
        <v>20</v>
      </c>
      <c r="M3" s="7"/>
      <c r="N3" s="8" t="s">
        <v>10</v>
      </c>
      <c r="O3" s="9" t="s">
        <v>12</v>
      </c>
      <c r="P3" s="3" t="s">
        <v>13</v>
      </c>
      <c r="Q3" s="1" t="s">
        <v>3</v>
      </c>
      <c r="R3" s="4" t="s">
        <v>14</v>
      </c>
      <c r="S3" s="4" t="s">
        <v>3</v>
      </c>
      <c r="T3" s="1" t="s">
        <v>15</v>
      </c>
      <c r="U3" s="1" t="s">
        <v>3</v>
      </c>
      <c r="V3" s="1" t="s">
        <v>21</v>
      </c>
      <c r="W3" s="1" t="s">
        <v>3</v>
      </c>
      <c r="X3" s="1" t="s">
        <v>22</v>
      </c>
      <c r="Y3" s="1" t="s">
        <v>3</v>
      </c>
      <c r="Z3" s="1" t="s">
        <v>23</v>
      </c>
      <c r="AA3" s="1" t="s">
        <v>3</v>
      </c>
      <c r="AB3" s="1" t="s">
        <v>24</v>
      </c>
      <c r="AC3" s="6" t="s">
        <v>3</v>
      </c>
      <c r="AD3" s="1" t="s">
        <v>25</v>
      </c>
      <c r="AE3" s="1" t="s">
        <v>3</v>
      </c>
      <c r="AF3" s="1" t="s">
        <v>27</v>
      </c>
      <c r="AG3" s="1" t="s">
        <v>3</v>
      </c>
      <c r="AH3" s="1" t="s">
        <v>26</v>
      </c>
      <c r="AI3" s="2" t="s">
        <v>3</v>
      </c>
      <c r="AJ3" s="26"/>
      <c r="AK3" s="1" t="s">
        <v>33</v>
      </c>
    </row>
    <row r="4" spans="1:47" s="17" customFormat="1" x14ac:dyDescent="0.3">
      <c r="A4" s="12">
        <v>1</v>
      </c>
      <c r="B4" s="12" t="s">
        <v>30</v>
      </c>
      <c r="C4" s="12">
        <v>3180</v>
      </c>
      <c r="D4" s="12" t="s">
        <v>31</v>
      </c>
      <c r="E4" s="12" t="s">
        <v>32</v>
      </c>
      <c r="F4" s="13" t="s">
        <v>4</v>
      </c>
      <c r="G4" s="13">
        <v>5</v>
      </c>
      <c r="H4" s="13">
        <f>G4*110</f>
        <v>550</v>
      </c>
      <c r="I4" s="13" t="s">
        <v>4</v>
      </c>
      <c r="J4" s="13" t="s">
        <v>4</v>
      </c>
      <c r="K4" s="12" t="s">
        <v>4</v>
      </c>
      <c r="L4" s="12" t="s">
        <v>4</v>
      </c>
      <c r="M4" s="14" t="str">
        <f>IF(AND(F4="ΝΑΙ",IF(I4="ΝΑΙ",J4="ΝΑΙ",)*AND(K4="ΝΑΙ",L4="ΝΑΙ")),"ΟΚ","ΑΠΟΡΡΙΠΤΕΤΑΙ")</f>
        <v>ΟΚ</v>
      </c>
      <c r="N4" s="14" t="s">
        <v>4</v>
      </c>
      <c r="O4" s="14" t="s">
        <v>11</v>
      </c>
      <c r="P4" s="13"/>
      <c r="Q4" s="12">
        <f>IF(P4="ΝΑΙ",120,0)</f>
        <v>0</v>
      </c>
      <c r="R4" s="13"/>
      <c r="S4" s="13">
        <f>IF(R4="ΝΑΙ",60,0)</f>
        <v>0</v>
      </c>
      <c r="T4" s="12" t="s">
        <v>11</v>
      </c>
      <c r="U4" s="12">
        <f>IF(T4="ΝΑΙ",250,0)</f>
        <v>0</v>
      </c>
      <c r="V4" s="12" t="s">
        <v>11</v>
      </c>
      <c r="W4" s="12">
        <f>IF(V4="ΝΑΙ",120,0)</f>
        <v>0</v>
      </c>
      <c r="X4" s="12" t="s">
        <v>2</v>
      </c>
      <c r="Y4" s="12">
        <f>IF(X4="ΑΡΙΣΤΗ",70,IF(X4="ΠΟΛΥ ΚΑΛΗ",50,IF(X4="ΚΑΛΗ",30,)))</f>
        <v>70</v>
      </c>
      <c r="Z4" s="12"/>
      <c r="AA4" s="12">
        <f>IF(Z4="ΑΡΙΣΤΗ",70,IF(Z4="ΠΟΛΥ ΚΑΛΗ",50,IF(Z4="ΚΑΛΗ",30,)))</f>
        <v>0</v>
      </c>
      <c r="AB4" s="12"/>
      <c r="AC4" s="12">
        <f>IF(AB4="ΑΡΙΣΤΗ",70,IF(AB4="ΠΟΛΥ ΚΑΛΗ",50,IF(AB4="ΚΑΛΗ",30,)))</f>
        <v>0</v>
      </c>
      <c r="AD4" s="12"/>
      <c r="AE4" s="12">
        <f>IF(AD4="ΝΑΙ",150,0)</f>
        <v>0</v>
      </c>
      <c r="AF4" s="12">
        <v>24</v>
      </c>
      <c r="AG4" s="12">
        <f>AF4*17</f>
        <v>408</v>
      </c>
      <c r="AH4" s="12">
        <v>84</v>
      </c>
      <c r="AI4" s="15">
        <f>AH4*7</f>
        <v>588</v>
      </c>
      <c r="AJ4" s="16">
        <f>H4+Q4+S4+U4+W4+AA4+AC4+AG4+AI4+Y4+AE4</f>
        <v>1616</v>
      </c>
      <c r="AK4" s="12" t="s">
        <v>10</v>
      </c>
      <c r="AT4" s="17" t="s">
        <v>4</v>
      </c>
      <c r="AU4" s="17" t="s">
        <v>2</v>
      </c>
    </row>
  </sheetData>
  <mergeCells count="5">
    <mergeCell ref="F2:L2"/>
    <mergeCell ref="A2:E2"/>
    <mergeCell ref="AJ2:AJ3"/>
    <mergeCell ref="P2:AI2"/>
    <mergeCell ref="A1:E1"/>
  </mergeCells>
  <dataValidations count="5">
    <dataValidation type="whole" allowBlank="1" showInputMessage="1" showErrorMessage="1" errorTitle="ΠΡΟΣΟΧΗ!" error="ΑΠΟ 1 ΕΩΣ 24 ΜΗΝΕΣ" sqref="AF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H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Z4 AB4 X4" xr:uid="{00000000-0002-0000-0000-000001000000}">
      <formula1>$AU$4:$AU$4</formula1>
    </dataValidation>
    <dataValidation type="list" allowBlank="1" showInputMessage="1" showErrorMessage="1" sqref="T4 AD4 R4 V4 F4 N4:P4 I4:L4" xr:uid="{00000000-0002-0000-0000-000002000000}">
      <formula1>$AT$4:$AT$4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"/>
  <sheetViews>
    <sheetView tabSelected="1" workbookViewId="0">
      <pane xSplit="4" topLeftCell="E1" activePane="topRight" state="frozen"/>
      <selection pane="topRight" activeCell="E3" sqref="E3"/>
    </sheetView>
  </sheetViews>
  <sheetFormatPr defaultColWidth="9.109375" defaultRowHeight="14.4" x14ac:dyDescent="0.3"/>
  <cols>
    <col min="1" max="1" width="4.44140625" style="5" customWidth="1"/>
    <col min="2" max="3" width="17.109375" style="5" customWidth="1"/>
    <col min="4" max="4" width="25.109375" style="5" customWidth="1"/>
    <col min="5" max="5" width="25.33203125" style="5" customWidth="1"/>
    <col min="6" max="7" width="9.6640625" style="5" customWidth="1"/>
    <col min="8" max="8" width="7.33203125" style="5" customWidth="1"/>
    <col min="9" max="9" width="15" style="5" customWidth="1"/>
    <col min="10" max="10" width="12.6640625" style="5" customWidth="1"/>
    <col min="11" max="11" width="9.88671875" style="5" customWidth="1"/>
    <col min="12" max="12" width="10.88671875" style="5" customWidth="1"/>
    <col min="13" max="13" width="15" style="5" customWidth="1"/>
    <col min="14" max="15" width="14" style="5" customWidth="1"/>
    <col min="16" max="16" width="16.33203125" style="5" customWidth="1"/>
    <col min="17" max="17" width="7.33203125" style="5" customWidth="1"/>
    <col min="18" max="18" width="16.109375" style="5" customWidth="1"/>
    <col min="19" max="19" width="7.33203125" style="5" customWidth="1"/>
    <col min="20" max="20" width="13.88671875" style="5" customWidth="1"/>
    <col min="21" max="21" width="7.33203125" style="5" customWidth="1"/>
    <col min="22" max="22" width="15.33203125" style="5" customWidth="1"/>
    <col min="23" max="23" width="7.33203125" style="5" customWidth="1"/>
    <col min="24" max="24" width="11" style="5" customWidth="1"/>
    <col min="25" max="25" width="7.33203125" style="5" customWidth="1"/>
    <col min="26" max="26" width="11.44140625" style="5" customWidth="1"/>
    <col min="27" max="27" width="7.33203125" style="5" customWidth="1"/>
    <col min="28" max="28" width="11.44140625" style="5" customWidth="1"/>
    <col min="29" max="29" width="7.33203125" style="5" customWidth="1"/>
    <col min="30" max="30" width="14.44140625" style="5" customWidth="1"/>
    <col min="31" max="31" width="7.33203125" style="5" customWidth="1"/>
    <col min="32" max="32" width="18.109375" style="5" customWidth="1"/>
    <col min="33" max="33" width="7.109375" style="5" customWidth="1"/>
    <col min="34" max="34" width="17.109375" style="5" customWidth="1"/>
    <col min="35" max="35" width="7.88671875" style="5" customWidth="1"/>
    <col min="36" max="36" width="9.5546875" style="5" customWidth="1"/>
    <col min="37" max="37" width="32" style="5" customWidth="1"/>
    <col min="38" max="45" width="9.109375" style="5"/>
    <col min="46" max="47" width="9.109375" style="5" hidden="1" customWidth="1"/>
    <col min="48" max="16384" width="9.109375" style="5"/>
  </cols>
  <sheetData>
    <row r="1" spans="1:47" ht="81.599999999999994" customHeight="1" x14ac:dyDescent="0.3">
      <c r="A1" s="30" t="s">
        <v>39</v>
      </c>
      <c r="B1" s="31"/>
      <c r="C1" s="31"/>
      <c r="D1" s="31"/>
      <c r="E1" s="31"/>
      <c r="F1" s="4"/>
      <c r="G1" s="4"/>
      <c r="H1" s="4"/>
      <c r="I1" s="4"/>
      <c r="J1" s="4"/>
      <c r="K1" s="1"/>
      <c r="L1" s="1"/>
      <c r="M1" s="7"/>
      <c r="N1" s="7"/>
      <c r="O1" s="7"/>
      <c r="P1" s="4"/>
      <c r="Q1" s="4"/>
      <c r="R1" s="4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4"/>
    </row>
    <row r="2" spans="1:47" s="11" customFormat="1" ht="15.6" x14ac:dyDescent="0.3">
      <c r="A2" s="23" t="s">
        <v>5</v>
      </c>
      <c r="B2" s="24"/>
      <c r="C2" s="24"/>
      <c r="D2" s="24"/>
      <c r="E2" s="24"/>
      <c r="F2" s="21" t="s">
        <v>0</v>
      </c>
      <c r="G2" s="21"/>
      <c r="H2" s="21"/>
      <c r="I2" s="21"/>
      <c r="J2" s="21"/>
      <c r="K2" s="22"/>
      <c r="L2" s="22"/>
      <c r="M2" s="10"/>
      <c r="N2" s="10"/>
      <c r="O2" s="10"/>
      <c r="P2" s="24" t="s">
        <v>28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7"/>
      <c r="AJ2" s="25" t="s">
        <v>8</v>
      </c>
    </row>
    <row r="3" spans="1:47" ht="94.5" customHeight="1" x14ac:dyDescent="0.3">
      <c r="A3" s="1" t="s">
        <v>1</v>
      </c>
      <c r="B3" s="1" t="s">
        <v>29</v>
      </c>
      <c r="C3" s="6" t="s">
        <v>34</v>
      </c>
      <c r="D3" s="6" t="s">
        <v>6</v>
      </c>
      <c r="E3" s="6" t="s">
        <v>7</v>
      </c>
      <c r="F3" s="4" t="s">
        <v>16</v>
      </c>
      <c r="G3" s="4" t="s">
        <v>9</v>
      </c>
      <c r="H3" s="4" t="s">
        <v>3</v>
      </c>
      <c r="I3" s="4" t="s">
        <v>17</v>
      </c>
      <c r="J3" s="4" t="s">
        <v>18</v>
      </c>
      <c r="K3" s="1" t="s">
        <v>19</v>
      </c>
      <c r="L3" s="1" t="s">
        <v>20</v>
      </c>
      <c r="M3" s="7"/>
      <c r="N3" s="8" t="s">
        <v>10</v>
      </c>
      <c r="O3" s="9" t="s">
        <v>12</v>
      </c>
      <c r="P3" s="3" t="s">
        <v>13</v>
      </c>
      <c r="Q3" s="1" t="s">
        <v>3</v>
      </c>
      <c r="R3" s="4" t="s">
        <v>14</v>
      </c>
      <c r="S3" s="4" t="s">
        <v>3</v>
      </c>
      <c r="T3" s="1" t="s">
        <v>15</v>
      </c>
      <c r="U3" s="1" t="s">
        <v>3</v>
      </c>
      <c r="V3" s="1" t="s">
        <v>21</v>
      </c>
      <c r="W3" s="1" t="s">
        <v>3</v>
      </c>
      <c r="X3" s="1" t="s">
        <v>22</v>
      </c>
      <c r="Y3" s="1" t="s">
        <v>3</v>
      </c>
      <c r="Z3" s="1" t="s">
        <v>23</v>
      </c>
      <c r="AA3" s="1" t="s">
        <v>3</v>
      </c>
      <c r="AB3" s="1" t="s">
        <v>24</v>
      </c>
      <c r="AC3" s="6" t="s">
        <v>3</v>
      </c>
      <c r="AD3" s="1" t="s">
        <v>25</v>
      </c>
      <c r="AE3" s="1" t="s">
        <v>3</v>
      </c>
      <c r="AF3" s="1" t="s">
        <v>27</v>
      </c>
      <c r="AG3" s="1" t="s">
        <v>3</v>
      </c>
      <c r="AH3" s="1"/>
      <c r="AI3" s="2" t="s">
        <v>3</v>
      </c>
      <c r="AJ3" s="26"/>
      <c r="AK3" s="1" t="s">
        <v>33</v>
      </c>
    </row>
    <row r="4" spans="1:47" s="17" customFormat="1" x14ac:dyDescent="0.3">
      <c r="A4" s="12">
        <v>1</v>
      </c>
      <c r="B4" s="12" t="s">
        <v>30</v>
      </c>
      <c r="C4" s="12">
        <v>3180</v>
      </c>
      <c r="D4" s="12" t="s">
        <v>31</v>
      </c>
      <c r="E4" s="12" t="s">
        <v>32</v>
      </c>
      <c r="F4" s="13" t="s">
        <v>4</v>
      </c>
      <c r="G4" s="13">
        <v>5</v>
      </c>
      <c r="H4" s="13">
        <f>G4*110</f>
        <v>550</v>
      </c>
      <c r="I4" s="13" t="s">
        <v>4</v>
      </c>
      <c r="J4" s="13" t="s">
        <v>4</v>
      </c>
      <c r="K4" s="12" t="s">
        <v>4</v>
      </c>
      <c r="L4" s="12" t="s">
        <v>4</v>
      </c>
      <c r="M4" s="14" t="str">
        <f>IF(AND(F4="ΝΑΙ",IF(I4="ΝΑΙ",J4="ΝΑΙ",)*AND(K4="ΝΑΙ",L4="ΝΑΙ")),"ΟΚ","ΑΠΟΡΡΙΠΤΕΤΑΙ")</f>
        <v>ΟΚ</v>
      </c>
      <c r="N4" s="14" t="s">
        <v>4</v>
      </c>
      <c r="O4" s="14" t="s">
        <v>11</v>
      </c>
      <c r="P4" s="13"/>
      <c r="Q4" s="12">
        <f>IF(P4="ΝΑΙ",120,0)</f>
        <v>0</v>
      </c>
      <c r="R4" s="13"/>
      <c r="S4" s="13">
        <f>IF(R4="ΝΑΙ",60,0)</f>
        <v>0</v>
      </c>
      <c r="T4" s="12" t="s">
        <v>11</v>
      </c>
      <c r="U4" s="12">
        <f>IF(T4="ΝΑΙ",250,0)</f>
        <v>0</v>
      </c>
      <c r="V4" s="12" t="s">
        <v>11</v>
      </c>
      <c r="W4" s="12">
        <f>IF(V4="ΝΑΙ",120,0)</f>
        <v>0</v>
      </c>
      <c r="X4" s="12" t="s">
        <v>2</v>
      </c>
      <c r="Y4" s="12">
        <f>IF(X4="ΑΡΙΣΤΗ",70,IF(X4="ΠΟΛΥ ΚΑΛΗ",50,IF(X4="ΚΑΛΗ",30,)))</f>
        <v>70</v>
      </c>
      <c r="Z4" s="12"/>
      <c r="AA4" s="12">
        <f>IF(Z4="ΑΡΙΣΤΗ",70,IF(Z4="ΠΟΛΥ ΚΑΛΗ",50,IF(Z4="ΚΑΛΗ",30,)))</f>
        <v>0</v>
      </c>
      <c r="AB4" s="12"/>
      <c r="AC4" s="12">
        <f>IF(AB4="ΑΡΙΣΤΗ",70,IF(AB4="ΠΟΛΥ ΚΑΛΗ",50,IF(AB4="ΚΑΛΗ",30,)))</f>
        <v>0</v>
      </c>
      <c r="AD4" s="12"/>
      <c r="AE4" s="12">
        <f>IF(AD4="ΝΑΙ",150,0)</f>
        <v>0</v>
      </c>
      <c r="AF4" s="12">
        <v>24</v>
      </c>
      <c r="AG4" s="12">
        <f>AF4*17</f>
        <v>408</v>
      </c>
      <c r="AH4" s="12"/>
      <c r="AI4" s="15">
        <f>AH4*7</f>
        <v>0</v>
      </c>
      <c r="AJ4" s="16">
        <f>H4+Q4+S4+U4+W4+AA4+AC4+AG4+AI4+Y4+AE4</f>
        <v>1028</v>
      </c>
      <c r="AK4" s="12" t="s">
        <v>10</v>
      </c>
      <c r="AT4" s="17" t="s">
        <v>4</v>
      </c>
      <c r="AU4" s="17" t="s">
        <v>2</v>
      </c>
    </row>
  </sheetData>
  <mergeCells count="5">
    <mergeCell ref="AJ2:AJ3"/>
    <mergeCell ref="A1:E1"/>
    <mergeCell ref="A2:E2"/>
    <mergeCell ref="F2:L2"/>
    <mergeCell ref="P2:AI2"/>
  </mergeCells>
  <dataValidations count="5">
    <dataValidation type="whole" allowBlank="1" showInputMessage="1" showErrorMessage="1" errorTitle="ΠΡΟΣΟΧΗ!" error="ΑΠΟ 1 ΕΩΣ 24 ΜΗΝΕΣ" sqref="AF4" xr:uid="{676A8CCF-2AA4-4657-A453-34B7178A469B}">
      <formula1>1</formula1>
      <formula2>24</formula2>
    </dataValidation>
    <dataValidation type="decimal" allowBlank="1" showInputMessage="1" showErrorMessage="1" sqref="G4" xr:uid="{0474F736-7C23-4372-BD5F-DF2BDAE54B31}">
      <formula1>5</formula1>
      <formula2>10</formula2>
    </dataValidation>
    <dataValidation type="list" allowBlank="1" showInputMessage="1" showErrorMessage="1" sqref="T4 AD4 R4 V4 F4 N4:P4 I4:L4" xr:uid="{34A7D415-565B-4351-9944-CC3F13F5A80A}">
      <formula1>$AT$4:$AT$4</formula1>
    </dataValidation>
    <dataValidation type="list" allowBlank="1" showInputMessage="1" showErrorMessage="1" sqref="Z4 AB4 X4" xr:uid="{DB37C7C4-CE25-4FEB-A811-EF40AB072589}">
      <formula1>$AU$4:$AU$4</formula1>
    </dataValidation>
    <dataValidation type="whole" allowBlank="1" showInputMessage="1" showErrorMessage="1" errorTitle="ΠΡΟΣΟΧΗ!" error="ΑΠΟ 1 ΕΩΣ 84 ΜΗΝΕΣ" sqref="AH4" xr:uid="{821CBF11-1F02-470C-90E1-B57CC76E97C5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E49E-39F3-4E35-ABF6-540E65C797D6}">
  <dimension ref="A1:AK7"/>
  <sheetViews>
    <sheetView topLeftCell="A4" workbookViewId="0">
      <selection sqref="A1:E1"/>
    </sheetView>
  </sheetViews>
  <sheetFormatPr defaultRowHeight="14.4" x14ac:dyDescent="0.3"/>
  <cols>
    <col min="4" max="4" width="10.109375" customWidth="1"/>
    <col min="5" max="5" width="10.5546875" customWidth="1"/>
    <col min="37" max="37" width="37.77734375" customWidth="1"/>
  </cols>
  <sheetData>
    <row r="1" spans="1:37" ht="159.6" customHeight="1" x14ac:dyDescent="0.3">
      <c r="A1" s="30" t="s">
        <v>41</v>
      </c>
      <c r="B1" s="31"/>
      <c r="C1" s="31"/>
      <c r="D1" s="31"/>
      <c r="E1" s="31"/>
      <c r="F1" s="4"/>
      <c r="G1" s="4"/>
      <c r="H1" s="4"/>
      <c r="I1" s="4"/>
      <c r="J1" s="4"/>
      <c r="K1" s="1"/>
      <c r="L1" s="1"/>
      <c r="M1" s="7"/>
      <c r="N1" s="7"/>
      <c r="O1" s="7"/>
      <c r="P1" s="4"/>
      <c r="Q1" s="4"/>
      <c r="R1" s="4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4"/>
      <c r="AK1" s="5"/>
    </row>
    <row r="2" spans="1:37" ht="159.6" customHeight="1" x14ac:dyDescent="0.3">
      <c r="A2" s="28" t="s">
        <v>36</v>
      </c>
      <c r="B2" s="29"/>
      <c r="C2" s="29"/>
      <c r="D2" s="29"/>
      <c r="E2" s="29"/>
      <c r="F2" s="4"/>
      <c r="G2" s="4"/>
      <c r="H2" s="4"/>
      <c r="I2" s="4"/>
      <c r="J2" s="4"/>
      <c r="K2" s="1"/>
      <c r="L2" s="1"/>
      <c r="M2" s="7"/>
      <c r="N2" s="7"/>
      <c r="O2" s="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9"/>
      <c r="AJ2" s="20"/>
      <c r="AK2" s="5"/>
    </row>
    <row r="3" spans="1:37" ht="15.6" x14ac:dyDescent="0.3">
      <c r="A3" s="23" t="s">
        <v>5</v>
      </c>
      <c r="B3" s="24"/>
      <c r="C3" s="24"/>
      <c r="D3" s="24"/>
      <c r="E3" s="24"/>
      <c r="F3" s="21" t="s">
        <v>0</v>
      </c>
      <c r="G3" s="21"/>
      <c r="H3" s="21"/>
      <c r="I3" s="21"/>
      <c r="J3" s="21"/>
      <c r="K3" s="22"/>
      <c r="L3" s="22"/>
      <c r="M3" s="10"/>
      <c r="N3" s="10"/>
      <c r="O3" s="10"/>
      <c r="P3" s="24" t="s">
        <v>28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7"/>
      <c r="AJ3" s="25" t="s">
        <v>8</v>
      </c>
      <c r="AK3" s="11"/>
    </row>
    <row r="4" spans="1:37" ht="172.8" x14ac:dyDescent="0.3">
      <c r="A4" s="1" t="s">
        <v>1</v>
      </c>
      <c r="B4" s="1" t="s">
        <v>29</v>
      </c>
      <c r="C4" s="6" t="s">
        <v>34</v>
      </c>
      <c r="D4" s="6" t="s">
        <v>6</v>
      </c>
      <c r="E4" s="1" t="s">
        <v>7</v>
      </c>
      <c r="F4" s="4" t="s">
        <v>16</v>
      </c>
      <c r="G4" s="4" t="s">
        <v>9</v>
      </c>
      <c r="H4" s="4" t="s">
        <v>3</v>
      </c>
      <c r="I4" s="4" t="s">
        <v>17</v>
      </c>
      <c r="J4" s="4" t="s">
        <v>18</v>
      </c>
      <c r="K4" s="1" t="s">
        <v>19</v>
      </c>
      <c r="L4" s="1" t="s">
        <v>20</v>
      </c>
      <c r="M4" s="7"/>
      <c r="N4" s="8" t="s">
        <v>10</v>
      </c>
      <c r="O4" s="9" t="s">
        <v>12</v>
      </c>
      <c r="P4" s="3" t="s">
        <v>13</v>
      </c>
      <c r="Q4" s="1" t="s">
        <v>3</v>
      </c>
      <c r="R4" s="4" t="s">
        <v>14</v>
      </c>
      <c r="S4" s="4" t="s">
        <v>3</v>
      </c>
      <c r="T4" s="1" t="s">
        <v>15</v>
      </c>
      <c r="U4" s="1" t="s">
        <v>3</v>
      </c>
      <c r="V4" s="1" t="s">
        <v>21</v>
      </c>
      <c r="W4" s="1" t="s">
        <v>3</v>
      </c>
      <c r="X4" s="1" t="s">
        <v>22</v>
      </c>
      <c r="Y4" s="1" t="s">
        <v>3</v>
      </c>
      <c r="Z4" s="1" t="s">
        <v>23</v>
      </c>
      <c r="AA4" s="1" t="s">
        <v>3</v>
      </c>
      <c r="AB4" s="1" t="s">
        <v>24</v>
      </c>
      <c r="AC4" s="6" t="s">
        <v>3</v>
      </c>
      <c r="AD4" s="1" t="s">
        <v>25</v>
      </c>
      <c r="AE4" s="1" t="s">
        <v>3</v>
      </c>
      <c r="AF4" s="1" t="s">
        <v>27</v>
      </c>
      <c r="AG4" s="1" t="s">
        <v>3</v>
      </c>
      <c r="AH4" s="1" t="s">
        <v>26</v>
      </c>
      <c r="AI4" s="2" t="s">
        <v>3</v>
      </c>
      <c r="AJ4" s="26"/>
      <c r="AK4" s="1" t="s">
        <v>33</v>
      </c>
    </row>
    <row r="5" spans="1:37" ht="88.2" customHeight="1" x14ac:dyDescent="0.3">
      <c r="A5" s="12">
        <v>1</v>
      </c>
      <c r="B5" s="12" t="s">
        <v>30</v>
      </c>
      <c r="C5" s="12">
        <v>3180</v>
      </c>
      <c r="D5" s="12" t="s">
        <v>31</v>
      </c>
      <c r="E5" s="12" t="s">
        <v>32</v>
      </c>
      <c r="F5" s="13" t="s">
        <v>4</v>
      </c>
      <c r="G5" s="13">
        <v>5</v>
      </c>
      <c r="H5" s="13">
        <f>G5*110</f>
        <v>550</v>
      </c>
      <c r="I5" s="13" t="s">
        <v>4</v>
      </c>
      <c r="J5" s="13" t="s">
        <v>4</v>
      </c>
      <c r="K5" s="12" t="s">
        <v>4</v>
      </c>
      <c r="L5" s="12" t="s">
        <v>4</v>
      </c>
      <c r="M5" s="14" t="str">
        <f>IF(AND(F5="ΝΑΙ",IF(I5="ΝΑΙ",J5="ΝΑΙ",)*AND(K5="ΝΑΙ",L5="ΝΑΙ")),"ΟΚ","ΑΠΟΡΡΙΠΤΕΤΑΙ")</f>
        <v>ΟΚ</v>
      </c>
      <c r="N5" s="14" t="s">
        <v>4</v>
      </c>
      <c r="O5" s="14" t="s">
        <v>11</v>
      </c>
      <c r="P5" s="13"/>
      <c r="Q5" s="12">
        <f>IF(P5="ΝΑΙ",120,0)</f>
        <v>0</v>
      </c>
      <c r="R5" s="13"/>
      <c r="S5" s="13">
        <f>IF(R5="ΝΑΙ",60,0)</f>
        <v>0</v>
      </c>
      <c r="T5" s="12" t="s">
        <v>11</v>
      </c>
      <c r="U5" s="12">
        <f>IF(T5="ΝΑΙ",250,0)</f>
        <v>0</v>
      </c>
      <c r="V5" s="12" t="s">
        <v>11</v>
      </c>
      <c r="W5" s="12">
        <f>IF(V5="ΝΑΙ",120,0)</f>
        <v>0</v>
      </c>
      <c r="X5" s="12" t="s">
        <v>2</v>
      </c>
      <c r="Y5" s="12">
        <f>IF(X5="ΑΡΙΣΤΗ",70,IF(X5="ΠΟΛΥ ΚΑΛΗ",50,IF(X5="ΚΑΛΗ",30,)))</f>
        <v>70</v>
      </c>
      <c r="Z5" s="12"/>
      <c r="AA5" s="12">
        <f>IF(Z5="ΑΡΙΣΤΗ",70,IF(Z5="ΠΟΛΥ ΚΑΛΗ",50,IF(Z5="ΚΑΛΗ",30,)))</f>
        <v>0</v>
      </c>
      <c r="AB5" s="12"/>
      <c r="AC5" s="12">
        <f>IF(AB5="ΑΡΙΣΤΗ",70,IF(AB5="ΠΟΛΥ ΚΑΛΗ",50,IF(AB5="ΚΑΛΗ",30,)))</f>
        <v>0</v>
      </c>
      <c r="AD5" s="12"/>
      <c r="AE5" s="12">
        <f>IF(AD5="ΝΑΙ",150,0)</f>
        <v>0</v>
      </c>
      <c r="AF5" s="12">
        <v>24</v>
      </c>
      <c r="AG5" s="12">
        <f>AF5*17</f>
        <v>408</v>
      </c>
      <c r="AH5" s="12">
        <v>84</v>
      </c>
      <c r="AI5" s="15">
        <f>AH5*7</f>
        <v>588</v>
      </c>
      <c r="AJ5" s="16">
        <f>H5+Q5+S5+U5+W5+AA5+AC5+AG5+AI5+Y5+AE5</f>
        <v>1616</v>
      </c>
      <c r="AK5" s="12" t="s">
        <v>35</v>
      </c>
    </row>
    <row r="6" spans="1:37" x14ac:dyDescent="0.3">
      <c r="U6" t="s">
        <v>37</v>
      </c>
    </row>
    <row r="7" spans="1:37" x14ac:dyDescent="0.3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</sheetData>
  <mergeCells count="7">
    <mergeCell ref="A7:L7"/>
    <mergeCell ref="A1:E1"/>
    <mergeCell ref="A3:E3"/>
    <mergeCell ref="F3:L3"/>
    <mergeCell ref="P3:AI3"/>
    <mergeCell ref="AJ3:AJ4"/>
    <mergeCell ref="A2:E2"/>
  </mergeCells>
  <dataValidations count="5">
    <dataValidation type="list" allowBlank="1" showInputMessage="1" showErrorMessage="1" sqref="T5 I5:L5 N5:P5 F5 V5 R5 AD5" xr:uid="{698C0A60-66B7-4796-BE8E-325AC1F7F0E0}">
      <formula1>$AT$5:$AT$5</formula1>
    </dataValidation>
    <dataValidation type="list" allowBlank="1" showInputMessage="1" showErrorMessage="1" sqref="Z5 X5 AB5" xr:uid="{2D93AA0C-6491-4325-9B6F-586789933EBB}">
      <formula1>$AU$5:$AU$5</formula1>
    </dataValidation>
    <dataValidation type="decimal" allowBlank="1" showInputMessage="1" showErrorMessage="1" sqref="G5" xr:uid="{C9211BCE-CA5F-4D0A-B6D7-FF0C25F6B4D8}">
      <formula1>5</formula1>
      <formula2>10</formula2>
    </dataValidation>
    <dataValidation type="whole" allowBlank="1" showInputMessage="1" showErrorMessage="1" errorTitle="ΠΡΟΣΟΧΗ!" error="ΑΠΟ 1 ΕΩΣ 84 ΜΗΝΕΣ" sqref="AH5" xr:uid="{D7C8E767-8497-4DA8-B32D-55676E34B00C}">
      <formula1>1</formula1>
      <formula2>84</formula2>
    </dataValidation>
    <dataValidation type="whole" allowBlank="1" showInputMessage="1" showErrorMessage="1" errorTitle="ΠΡΟΣΟΧΗ!" error="ΑΠΟ 1 ΕΩΣ 24 ΜΗΝΕΣ" sqref="AF5" xr:uid="{017B3CD7-F1B5-4427-AEC2-58CA32C59059}">
      <formula1>1</formula1>
      <formula2>24</formula2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B00B-AF1B-4573-8603-9BCE6AE8EE5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ΓΕΝ. ΚΑΤΑΤΑΞΗ ΜΕ ΓΕΝ. ΕΜΠΕΙΡΙΑ</vt:lpstr>
      <vt:lpstr>ΓΕΝ. ΚΑΤΑΤΑΞΗ Χ. ΓΕΝ. ΕΜΠΕΙΡΙΑ</vt:lpstr>
      <vt:lpstr>ΠΡΟΣΛΗΠΤΕΟΙ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2018-11-27T16:08:27Z</dcterms:modified>
</cp:coreProperties>
</file>